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REAUTIQUE\Documents - MAG\DOCUMENTATION\COVID\"/>
    </mc:Choice>
  </mc:AlternateContent>
  <xr:revisionPtr revIDLastSave="0" documentId="13_ncr:1_{9CBFE915-CF7F-4632-AD17-66936DFCC609}" xr6:coauthVersionLast="45" xr6:coauthVersionMax="45" xr10:uidLastSave="{00000000-0000-0000-0000-000000000000}"/>
  <bookViews>
    <workbookView xWindow="-108" yWindow="-108" windowWidth="23256" windowHeight="12768" xr2:uid="{97660126-49D7-412D-88C8-C0EAC23C3479}"/>
  </bookViews>
  <sheets>
    <sheet name="Notice" sheetId="7" r:id="rId1"/>
    <sheet name="Fermeture adm." sheetId="4" r:id="rId2"/>
    <sheet name="Secteur 1" sheetId="1" r:id="rId3"/>
    <sheet name="Secteur 1 bis" sheetId="5" r:id="rId4"/>
    <sheet name="Autres entreprise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9" i="1"/>
  <c r="B11" i="4"/>
  <c r="B9" i="4"/>
  <c r="B8" i="4" l="1"/>
  <c r="B12" i="4" s="1"/>
  <c r="B13" i="4" s="1"/>
  <c r="B8" i="6"/>
  <c r="B9" i="6" s="1"/>
  <c r="B11" i="6" s="1"/>
  <c r="B8" i="5"/>
  <c r="B9" i="5" s="1"/>
  <c r="B11" i="5" s="1"/>
  <c r="B8" i="1"/>
  <c r="B12" i="1" l="1"/>
  <c r="B13" i="1" s="1"/>
  <c r="B14" i="1" s="1"/>
  <c r="B12" i="6"/>
  <c r="B12" i="5"/>
  <c r="B13" i="5" l="1"/>
  <c r="B14" i="5" s="1"/>
  <c r="B13" i="6"/>
  <c r="B14" i="6" s="1"/>
</calcChain>
</file>

<file path=xl/sharedStrings.xml><?xml version="1.0" encoding="utf-8"?>
<sst xmlns="http://schemas.openxmlformats.org/spreadsheetml/2006/main" count="72" uniqueCount="28">
  <si>
    <t>Chiffre d'affaires 11/2020</t>
  </si>
  <si>
    <t>Chiffre d'affaires 11/2019</t>
  </si>
  <si>
    <t>Chiffre d'affaires 2019</t>
  </si>
  <si>
    <t>Chiffre d'affaires moyen mensuel 2019</t>
  </si>
  <si>
    <t>oui</t>
  </si>
  <si>
    <t>non</t>
  </si>
  <si>
    <t>Baisse du CA mensuelle</t>
  </si>
  <si>
    <t>% de baisse du CA mensuel</t>
  </si>
  <si>
    <t>Baisse CA supérieure à 50 % ?</t>
  </si>
  <si>
    <t>Montant de l'aide à obtenir</t>
  </si>
  <si>
    <t>Entreprises ayant fait l'objet d'une interdiction d'accueil au public</t>
  </si>
  <si>
    <t>Entreprises du secteur 1</t>
  </si>
  <si>
    <t>Entreprise (ou groupe) avec un effectif inférieur à 50 salariés</t>
  </si>
  <si>
    <t>Entreprises du secteur 1 bis</t>
  </si>
  <si>
    <t>Entreprises ne faisant pas partie du secteur 1 et 1 bis et n'ayant pas fait l'objet d'une interdiction d'accueil du public</t>
  </si>
  <si>
    <t>SIMULATION AIDE FONDS DE SOLIDARITE 11/2020</t>
  </si>
  <si>
    <t>à remplir par vos soins</t>
  </si>
  <si>
    <t>Notice d'utilisation du simulateur</t>
  </si>
  <si>
    <t>Vous devez vous positionner sur l'onglet concernant votre entreprise :</t>
  </si>
  <si>
    <t>- Autres entreprises n'entrant pas dans les cas ci-dessus</t>
  </si>
  <si>
    <t>- renseigner les données chiffrées de chiffre d'affaires</t>
  </si>
  <si>
    <t>- Fermeture administrative ;</t>
  </si>
  <si>
    <t>- Entreprises du secteur 1 (voir le détail dans le powerpoint de présentation) ;</t>
  </si>
  <si>
    <t>- Entreprises du secteur 1 bis (voir le détail dans le powerpoint de présentation) ;</t>
  </si>
  <si>
    <t>- répondre par oui ou non sur la question de l'effectif (il suffit de cliquer sur la cellule en question pour afficher le "oui" ou "non")</t>
  </si>
  <si>
    <t>Baisse du CA</t>
  </si>
  <si>
    <t>Chiffre d'affaire N-1 retenu</t>
  </si>
  <si>
    <t>Ensuite, vous devez complétez les cellules orange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</si>
</sst>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Segoe UI Light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i/>
      <sz val="11"/>
      <color indexed="8"/>
      <name val="Segoe UI Light"/>
      <family val="2"/>
    </font>
    <font>
      <b/>
      <sz val="12"/>
      <color theme="5" tint="-0.249977111117893"/>
      <name val="Segoe UI Semibold"/>
      <family val="2"/>
    </font>
    <font>
      <b/>
      <sz val="11"/>
      <color theme="5" tint="-0.249977111117893"/>
      <name val="Segoe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Protection="1"/>
    <xf numFmtId="0" fontId="3" fillId="2" borderId="1" xfId="0" applyFont="1" applyFill="1" applyBorder="1" applyAlignment="1" applyProtection="1">
      <alignment horizontal="right"/>
      <protection locked="0"/>
    </xf>
    <xf numFmtId="164" fontId="3" fillId="2" borderId="1" xfId="1" applyNumberFormat="1" applyFont="1" applyFill="1" applyBorder="1" applyProtection="1">
      <protection locked="0"/>
    </xf>
    <xf numFmtId="164" fontId="3" fillId="0" borderId="1" xfId="1" applyNumberFormat="1" applyFont="1" applyBorder="1" applyProtection="1"/>
    <xf numFmtId="164" fontId="3" fillId="0" borderId="0" xfId="1" applyNumberFormat="1" applyFont="1" applyProtection="1"/>
    <xf numFmtId="0" fontId="3" fillId="0" borderId="0" xfId="0" applyFont="1" applyFill="1" applyBorder="1" applyProtection="1"/>
    <xf numFmtId="164" fontId="3" fillId="0" borderId="0" xfId="1" applyNumberFormat="1" applyFont="1" applyAlignment="1" applyProtection="1">
      <alignment horizontal="right"/>
    </xf>
    <xf numFmtId="0" fontId="4" fillId="0" borderId="0" xfId="0" applyFont="1" applyProtection="1"/>
    <xf numFmtId="164" fontId="4" fillId="0" borderId="0" xfId="1" applyNumberFormat="1" applyFont="1" applyAlignment="1" applyProtection="1">
      <alignment horizontal="right"/>
    </xf>
    <xf numFmtId="0" fontId="3" fillId="2" borderId="0" xfId="0" applyFont="1" applyFill="1" applyProtection="1"/>
    <xf numFmtId="0" fontId="5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10" fontId="3" fillId="0" borderId="0" xfId="2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164" fontId="4" fillId="0" borderId="0" xfId="1" applyNumberFormat="1" applyFont="1" applyAlignment="1">
      <alignment horizontal="right"/>
    </xf>
    <xf numFmtId="0" fontId="3" fillId="2" borderId="0" xfId="0" applyFont="1" applyFill="1"/>
    <xf numFmtId="0" fontId="3" fillId="0" borderId="0" xfId="0" quotePrefix="1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410815</xdr:colOff>
      <xdr:row>0</xdr:row>
      <xdr:rowOff>152400</xdr:rowOff>
    </xdr:from>
    <xdr:to>
      <xdr:col>7</xdr:col>
      <xdr:colOff>139147</xdr:colOff>
      <xdr:row>7</xdr:row>
      <xdr:rowOff>145774</xdr:rowOff>
    </xdr:to>
    <xdr:sp macro="" textlink="">
      <xdr:nvSpPr>
        <xdr:cNvPr id="2" name="Phylactère : pensées 1">
          <a:extLst>
            <a:ext uri="{FF2B5EF4-FFF2-40B4-BE49-F238E27FC236}">
              <a16:creationId xmlns:a16="http://schemas.microsoft.com/office/drawing/2014/main" id="{39BBEB82-CA04-4735-8AD3-7D29F23F25BA}"/>
            </a:ext>
          </a:extLst>
        </xdr:cNvPr>
        <xdr:cNvSpPr/>
      </xdr:nvSpPr>
      <xdr:spPr>
        <a:xfrm>
          <a:off x="7010398" y="152400"/>
          <a:ext cx="2113723" cy="1305339"/>
        </a:xfrm>
        <a:prstGeom prst="cloudCallout">
          <a:avLst>
            <a:gd name="adj1" fmla="val -65687"/>
            <a:gd name="adj2" fmla="val -8229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latin typeface="Segoe UI Light" panose="020B0502040204020203" pitchFamily="34" charset="0"/>
              <a:cs typeface="Segoe UI Light" panose="020B0502040204020203" pitchFamily="34" charset="0"/>
            </a:rPr>
            <a:t>Cliquez sur la cellule  pour faire appaître le bandeau déroulant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490331</xdr:colOff>
      <xdr:row>0</xdr:row>
      <xdr:rowOff>125896</xdr:rowOff>
    </xdr:from>
    <xdr:to>
      <xdr:col>6</xdr:col>
      <xdr:colOff>218663</xdr:colOff>
      <xdr:row>7</xdr:row>
      <xdr:rowOff>119270</xdr:rowOff>
    </xdr:to>
    <xdr:sp macro="" textlink="">
      <xdr:nvSpPr>
        <xdr:cNvPr id="2" name="Phylactère : pensées 1">
          <a:extLst>
            <a:ext uri="{FF2B5EF4-FFF2-40B4-BE49-F238E27FC236}">
              <a16:creationId xmlns:a16="http://schemas.microsoft.com/office/drawing/2014/main" id="{C2770B72-235B-47C0-A638-8E8AD5D0E0D5}"/>
            </a:ext>
          </a:extLst>
        </xdr:cNvPr>
        <xdr:cNvSpPr/>
      </xdr:nvSpPr>
      <xdr:spPr>
        <a:xfrm>
          <a:off x="7089914" y="125896"/>
          <a:ext cx="2113723" cy="1305339"/>
        </a:xfrm>
        <a:prstGeom prst="cloudCallout">
          <a:avLst>
            <a:gd name="adj1" fmla="val -65687"/>
            <a:gd name="adj2" fmla="val -8229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latin typeface="Segoe UI Light" panose="020B0502040204020203" pitchFamily="34" charset="0"/>
              <a:cs typeface="Segoe UI Light" panose="020B0502040204020203" pitchFamily="34" charset="0"/>
            </a:rPr>
            <a:t>Cliquez sur la cellule  pour faire appaître le bandeau déroulant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437322</xdr:colOff>
      <xdr:row>0</xdr:row>
      <xdr:rowOff>145773</xdr:rowOff>
    </xdr:from>
    <xdr:to>
      <xdr:col>6</xdr:col>
      <xdr:colOff>165654</xdr:colOff>
      <xdr:row>7</xdr:row>
      <xdr:rowOff>139147</xdr:rowOff>
    </xdr:to>
    <xdr:sp macro="" textlink="">
      <xdr:nvSpPr>
        <xdr:cNvPr id="2" name="Phylactère : pensées 1">
          <a:extLst>
            <a:ext uri="{FF2B5EF4-FFF2-40B4-BE49-F238E27FC236}">
              <a16:creationId xmlns:a16="http://schemas.microsoft.com/office/drawing/2014/main" id="{925F6180-7063-4906-910C-32D20E092272}"/>
            </a:ext>
          </a:extLst>
        </xdr:cNvPr>
        <xdr:cNvSpPr/>
      </xdr:nvSpPr>
      <xdr:spPr>
        <a:xfrm>
          <a:off x="7036905" y="145773"/>
          <a:ext cx="2113723" cy="1305339"/>
        </a:xfrm>
        <a:prstGeom prst="cloudCallout">
          <a:avLst>
            <a:gd name="adj1" fmla="val -65687"/>
            <a:gd name="adj2" fmla="val -8229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latin typeface="Segoe UI Light" panose="020B0502040204020203" pitchFamily="34" charset="0"/>
              <a:cs typeface="Segoe UI Light" panose="020B0502040204020203" pitchFamily="34" charset="0"/>
            </a:rPr>
            <a:t>Cliquez sur la cellule  pour faire appaître le bandeau déroulant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463825</xdr:colOff>
      <xdr:row>0</xdr:row>
      <xdr:rowOff>125895</xdr:rowOff>
    </xdr:from>
    <xdr:to>
      <xdr:col>6</xdr:col>
      <xdr:colOff>192157</xdr:colOff>
      <xdr:row>7</xdr:row>
      <xdr:rowOff>119269</xdr:rowOff>
    </xdr:to>
    <xdr:sp macro="" textlink="">
      <xdr:nvSpPr>
        <xdr:cNvPr id="2" name="Phylactère : pensées 1">
          <a:extLst>
            <a:ext uri="{FF2B5EF4-FFF2-40B4-BE49-F238E27FC236}">
              <a16:creationId xmlns:a16="http://schemas.microsoft.com/office/drawing/2014/main" id="{0A20AE30-0B70-4740-88D1-6A4607F0D8BE}"/>
            </a:ext>
          </a:extLst>
        </xdr:cNvPr>
        <xdr:cNvSpPr/>
      </xdr:nvSpPr>
      <xdr:spPr>
        <a:xfrm>
          <a:off x="7096538" y="125895"/>
          <a:ext cx="2113723" cy="1305339"/>
        </a:xfrm>
        <a:prstGeom prst="cloudCallout">
          <a:avLst>
            <a:gd name="adj1" fmla="val -65687"/>
            <a:gd name="adj2" fmla="val -8229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latin typeface="Segoe UI Light" panose="020B0502040204020203" pitchFamily="34" charset="0"/>
              <a:cs typeface="Segoe UI Light" panose="020B0502040204020203" pitchFamily="34" charset="0"/>
            </a:rPr>
            <a:t>Cliquez sur la cellule  pour faire appaître le bandeau déroulant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123A3-A24C-478D-91B9-22F1FC607CE4}">
  <sheetPr>
    <tabColor rgb="FFFF0000"/>
    <pageSetUpPr fitToPage="1"/>
  </sheetPr>
  <dimension ref="A1:E11"/>
  <sheetViews>
    <sheetView showGridLines="0" showRowColHeaders="0" tabSelected="1" zoomScale="155" zoomScaleNormal="155" workbookViewId="0">
      <selection sqref="A1:E1"/>
    </sheetView>
  </sheetViews>
  <sheetFormatPr baseColWidth="10" defaultRowHeight="14.4" x14ac:dyDescent="0.3"/>
  <cols>
    <col min="1" max="1" width="58.44140625" bestFit="1" customWidth="1"/>
    <col min="5" max="5" width="16" customWidth="1"/>
  </cols>
  <sheetData>
    <row r="1" spans="1:5" ht="17.399999999999999" thickBot="1" x14ac:dyDescent="0.45">
      <c r="A1" s="24" t="s">
        <v>17</v>
      </c>
      <c r="B1" s="25"/>
      <c r="C1" s="25"/>
      <c r="D1" s="25"/>
      <c r="E1" s="26"/>
    </row>
    <row r="3" spans="1:5" ht="16.8" x14ac:dyDescent="0.4">
      <c r="A3" s="20" t="s">
        <v>18</v>
      </c>
    </row>
    <row r="4" spans="1:5" ht="16.8" x14ac:dyDescent="0.4">
      <c r="A4" s="23" t="s">
        <v>21</v>
      </c>
    </row>
    <row r="5" spans="1:5" ht="16.8" x14ac:dyDescent="0.4">
      <c r="A5" s="23" t="s">
        <v>22</v>
      </c>
    </row>
    <row r="6" spans="1:5" ht="16.8" x14ac:dyDescent="0.4">
      <c r="A6" s="23" t="s">
        <v>23</v>
      </c>
    </row>
    <row r="7" spans="1:5" ht="16.8" x14ac:dyDescent="0.4">
      <c r="A7" s="23" t="s">
        <v>19</v>
      </c>
    </row>
    <row r="8" spans="1:5" ht="16.8" x14ac:dyDescent="0.4">
      <c r="A8" s="15"/>
    </row>
    <row r="9" spans="1:5" ht="16.8" x14ac:dyDescent="0.4">
      <c r="A9" s="20" t="s">
        <v>27</v>
      </c>
    </row>
    <row r="10" spans="1:5" ht="16.8" x14ac:dyDescent="0.4">
      <c r="A10" s="23" t="s">
        <v>24</v>
      </c>
    </row>
    <row r="11" spans="1:5" ht="16.8" x14ac:dyDescent="0.4">
      <c r="A11" s="23" t="s">
        <v>20</v>
      </c>
    </row>
  </sheetData>
  <sheetProtection algorithmName="SHA-512" hashValue="HXHTmYtEmio1/FSiolWiqHg8sa+BnzIhMce2MvajV3Aan3Keut710AfWC/d1tSXm0lBiR4BL6mmDc2XblESPqA==" saltValue="PlGFglHs39BcMfEKmjwRrQ==" spinCount="100000" sheet="1" objects="1" scenarios="1"/>
  <mergeCells count="1">
    <mergeCell ref="A1:E1"/>
  </mergeCells>
  <pageMargins left="0.7" right="0.7" top="0.75" bottom="0.75" header="0.3" footer="0.3"/>
  <pageSetup paperSize="9" scale="80" fitToHeight="0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B803-9E99-4CE2-906E-3F0F96C25110}">
  <sheetPr>
    <tabColor theme="4" tint="-0.249977111117893"/>
    <pageSetUpPr fitToPage="1"/>
  </sheetPr>
  <dimension ref="A1:D15"/>
  <sheetViews>
    <sheetView showGridLines="0" showRowColHeaders="0" zoomScale="155" zoomScaleNormal="155" workbookViewId="0">
      <selection activeCell="B4" sqref="B4"/>
    </sheetView>
  </sheetViews>
  <sheetFormatPr baseColWidth="10" defaultRowHeight="14.4" x14ac:dyDescent="0.3"/>
  <cols>
    <col min="1" max="1" width="51.6640625" style="1" customWidth="1"/>
    <col min="2" max="2" width="46.21875" style="1" customWidth="1"/>
    <col min="3" max="3" width="11.5546875" style="1"/>
    <col min="4" max="4" width="0" style="1" hidden="1" customWidth="1"/>
    <col min="5" max="5" width="11.5546875" style="1" customWidth="1"/>
    <col min="6" max="6" width="0" style="1" hidden="1" customWidth="1"/>
    <col min="7" max="16384" width="11.5546875" style="1"/>
  </cols>
  <sheetData>
    <row r="1" spans="1:4" ht="19.2" x14ac:dyDescent="0.45">
      <c r="A1" s="27" t="s">
        <v>15</v>
      </c>
      <c r="B1" s="27"/>
    </row>
    <row r="2" spans="1:4" ht="16.8" x14ac:dyDescent="0.4">
      <c r="A2" s="2" t="s">
        <v>10</v>
      </c>
      <c r="B2" s="3"/>
    </row>
    <row r="3" spans="1:4" ht="16.8" x14ac:dyDescent="0.4">
      <c r="A3" s="3"/>
      <c r="B3" s="3"/>
    </row>
    <row r="4" spans="1:4" ht="16.8" x14ac:dyDescent="0.4">
      <c r="A4" s="4" t="s">
        <v>12</v>
      </c>
      <c r="B4" s="5" t="s">
        <v>4</v>
      </c>
      <c r="D4" s="1" t="s">
        <v>4</v>
      </c>
    </row>
    <row r="5" spans="1:4" ht="16.8" x14ac:dyDescent="0.4">
      <c r="A5" s="4" t="s">
        <v>0</v>
      </c>
      <c r="B5" s="6">
        <v>5000</v>
      </c>
      <c r="D5" s="1" t="s">
        <v>5</v>
      </c>
    </row>
    <row r="6" spans="1:4" ht="16.8" x14ac:dyDescent="0.4">
      <c r="A6" s="4" t="s">
        <v>1</v>
      </c>
      <c r="B6" s="6">
        <v>9000</v>
      </c>
    </row>
    <row r="7" spans="1:4" ht="16.8" x14ac:dyDescent="0.4">
      <c r="A7" s="4" t="s">
        <v>2</v>
      </c>
      <c r="B7" s="6">
        <v>57000</v>
      </c>
    </row>
    <row r="8" spans="1:4" ht="16.8" x14ac:dyDescent="0.4">
      <c r="A8" s="4" t="s">
        <v>3</v>
      </c>
      <c r="B8" s="7">
        <f>B7/12</f>
        <v>4750</v>
      </c>
    </row>
    <row r="9" spans="1:4" ht="16.8" x14ac:dyDescent="0.4">
      <c r="A9" s="4" t="s">
        <v>26</v>
      </c>
      <c r="B9" s="7">
        <f>IF(B6&gt;B8,B6,B8)</f>
        <v>9000</v>
      </c>
    </row>
    <row r="10" spans="1:4" ht="16.8" x14ac:dyDescent="0.4">
      <c r="A10" s="3"/>
      <c r="B10" s="3"/>
    </row>
    <row r="11" spans="1:4" ht="16.8" x14ac:dyDescent="0.4">
      <c r="A11" s="3" t="s">
        <v>6</v>
      </c>
      <c r="B11" s="8">
        <f>IF(B5&gt;0,B5-B9,0-B9)</f>
        <v>-4000</v>
      </c>
    </row>
    <row r="12" spans="1:4" ht="16.8" x14ac:dyDescent="0.4">
      <c r="A12" s="9" t="s">
        <v>25</v>
      </c>
      <c r="B12" s="10" t="str">
        <f>IF(B11&lt;0,"oui","non")</f>
        <v>oui</v>
      </c>
    </row>
    <row r="13" spans="1:4" ht="16.8" x14ac:dyDescent="0.4">
      <c r="A13" s="11" t="s">
        <v>9</v>
      </c>
      <c r="B13" s="12">
        <f>IF(AND(B4="oui",B12="oui"),(IF(B11&lt;-10000,10000,B11*-1)), "non éligible")</f>
        <v>4000</v>
      </c>
    </row>
    <row r="14" spans="1:4" ht="16.8" x14ac:dyDescent="0.4">
      <c r="A14" s="3"/>
      <c r="B14" s="3"/>
    </row>
    <row r="15" spans="1:4" ht="16.8" x14ac:dyDescent="0.4">
      <c r="A15" s="13" t="s">
        <v>16</v>
      </c>
      <c r="B15" s="3"/>
    </row>
  </sheetData>
  <sheetProtection algorithmName="SHA-512" hashValue="KhcPj4snXvmA4/XMR7fGz7Hvmtc2OFYA/9plLrRd1kg1UoH+M5C6SdS14mvEON81iPxvKG7BE7pgbNjn6wGacg==" saltValue="3pl9//o9oWiZQvJJHkQJEw==" spinCount="100000" sheet="1" objects="1" scenarios="1"/>
  <mergeCells count="1">
    <mergeCell ref="A1:B1"/>
  </mergeCells>
  <dataValidations count="1">
    <dataValidation type="list" allowBlank="1" showInputMessage="1" showErrorMessage="1" sqref="B4" xr:uid="{84FBD641-C118-4D81-AB8C-7745F33D4E0A}">
      <formula1>$D$4:$D$5</formula1>
    </dataValidation>
  </dataValidations>
  <pageMargins left="0.7" right="0.7" top="0.75" bottom="0.75" header="0.3" footer="0.3"/>
  <pageSetup paperSize="9" scale="60" fitToHeight="0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75E1-0504-4A04-A8E8-E787BF848990}">
  <sheetPr>
    <tabColor theme="4" tint="0.39997558519241921"/>
    <pageSetUpPr fitToPage="1"/>
  </sheetPr>
  <dimension ref="A1:E16"/>
  <sheetViews>
    <sheetView showGridLines="0" showRowColHeaders="0" zoomScale="155" zoomScaleNormal="155" workbookViewId="0">
      <selection activeCell="B4" sqref="B4"/>
    </sheetView>
  </sheetViews>
  <sheetFormatPr baseColWidth="10" defaultRowHeight="14.4" x14ac:dyDescent="0.3"/>
  <cols>
    <col min="1" max="1" width="51.5546875" customWidth="1"/>
    <col min="2" max="2" width="46.21875" customWidth="1"/>
    <col min="5" max="5" width="11.5546875" hidden="1" customWidth="1"/>
    <col min="6" max="6" width="11.5546875" customWidth="1"/>
  </cols>
  <sheetData>
    <row r="1" spans="1:5" ht="19.2" x14ac:dyDescent="0.45">
      <c r="A1" s="28" t="s">
        <v>15</v>
      </c>
      <c r="B1" s="28"/>
    </row>
    <row r="2" spans="1:5" ht="16.8" x14ac:dyDescent="0.4">
      <c r="A2" s="14" t="s">
        <v>11</v>
      </c>
      <c r="B2" s="15"/>
    </row>
    <row r="3" spans="1:5" ht="16.8" x14ac:dyDescent="0.4">
      <c r="A3" s="15"/>
      <c r="B3" s="15"/>
    </row>
    <row r="4" spans="1:5" ht="16.8" x14ac:dyDescent="0.4">
      <c r="A4" s="16" t="s">
        <v>12</v>
      </c>
      <c r="B4" s="5" t="s">
        <v>4</v>
      </c>
      <c r="E4" t="s">
        <v>4</v>
      </c>
    </row>
    <row r="5" spans="1:5" ht="16.8" x14ac:dyDescent="0.4">
      <c r="A5" s="16" t="s">
        <v>0</v>
      </c>
      <c r="B5" s="6">
        <v>12000</v>
      </c>
      <c r="E5" t="s">
        <v>5</v>
      </c>
    </row>
    <row r="6" spans="1:5" ht="16.8" x14ac:dyDescent="0.4">
      <c r="A6" s="16" t="s">
        <v>1</v>
      </c>
      <c r="B6" s="6">
        <v>8000</v>
      </c>
    </row>
    <row r="7" spans="1:5" ht="16.8" x14ac:dyDescent="0.4">
      <c r="A7" s="16" t="s">
        <v>2</v>
      </c>
      <c r="B7" s="6">
        <v>57000</v>
      </c>
    </row>
    <row r="8" spans="1:5" ht="16.8" x14ac:dyDescent="0.4">
      <c r="A8" s="16" t="s">
        <v>3</v>
      </c>
      <c r="B8" s="17">
        <f>B7/12</f>
        <v>4750</v>
      </c>
    </row>
    <row r="9" spans="1:5" ht="16.8" x14ac:dyDescent="0.4">
      <c r="A9" s="4" t="s">
        <v>26</v>
      </c>
      <c r="B9" s="7">
        <f>IF(B6&gt;B8,B6,B8)</f>
        <v>8000</v>
      </c>
    </row>
    <row r="10" spans="1:5" ht="16.8" x14ac:dyDescent="0.4">
      <c r="A10" s="15"/>
      <c r="B10" s="15"/>
    </row>
    <row r="11" spans="1:5" ht="16.8" x14ac:dyDescent="0.4">
      <c r="A11" s="15" t="s">
        <v>6</v>
      </c>
      <c r="B11" s="8">
        <f>IF(B5&gt;0,B5-B9,0-B9)</f>
        <v>4000</v>
      </c>
    </row>
    <row r="12" spans="1:5" ht="16.8" x14ac:dyDescent="0.4">
      <c r="A12" s="15" t="s">
        <v>7</v>
      </c>
      <c r="B12" s="18">
        <f>B11/(IF(B6&gt;B8,B6,B8))</f>
        <v>0.5</v>
      </c>
    </row>
    <row r="13" spans="1:5" ht="16.8" x14ac:dyDescent="0.4">
      <c r="A13" s="15" t="s">
        <v>8</v>
      </c>
      <c r="B13" s="19" t="str">
        <f>IF(OR(B12&lt;-50%,B12=-50%),"oui","non")</f>
        <v>non</v>
      </c>
    </row>
    <row r="14" spans="1:5" ht="16.8" x14ac:dyDescent="0.4">
      <c r="A14" s="20" t="s">
        <v>9</v>
      </c>
      <c r="B14" s="21" t="str">
        <f>IF(AND(B4="oui",B13="oui"),(IF(B11&lt;-10000,10000,B11*-1)),"non éligible")</f>
        <v>non éligible</v>
      </c>
    </row>
    <row r="15" spans="1:5" ht="16.8" x14ac:dyDescent="0.4">
      <c r="A15" s="15"/>
      <c r="B15" s="15"/>
    </row>
    <row r="16" spans="1:5" ht="16.8" x14ac:dyDescent="0.4">
      <c r="A16" s="22" t="s">
        <v>16</v>
      </c>
      <c r="B16" s="15"/>
    </row>
  </sheetData>
  <sheetProtection algorithmName="SHA-512" hashValue="Xx0lS5Kt5UtFxytWvdLGzZ5XjXGPOXbPPNcvoafLqvLdh087X7gY3y0h0tyld3FBDW4xaHv9gK9mI+1veAB8PA==" saltValue="H5Yr4sUmOXfIAtsEQKCv2A==" spinCount="100000" sheet="1" objects="1" scenarios="1"/>
  <mergeCells count="1">
    <mergeCell ref="A1:B1"/>
  </mergeCells>
  <dataValidations count="1">
    <dataValidation type="list" allowBlank="1" showInputMessage="1" showErrorMessage="1" sqref="B4" xr:uid="{AC874B11-B026-49AC-BFB8-C43B55A9E978}">
      <formula1>$E$4:$E$5</formula1>
    </dataValidation>
  </dataValidations>
  <pageMargins left="0.7" right="0.7" top="0.75" bottom="0.75" header="0.3" footer="0.3"/>
  <pageSetup paperSize="9" scale="60" fitToHeight="0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DE4C-7C6D-4017-A17A-9D13C2C3DE4C}">
  <sheetPr>
    <tabColor theme="4" tint="0.59999389629810485"/>
    <pageSetUpPr fitToPage="1"/>
  </sheetPr>
  <dimension ref="A1:E16"/>
  <sheetViews>
    <sheetView showGridLines="0" showRowColHeaders="0" zoomScale="155" zoomScaleNormal="155" workbookViewId="0">
      <selection activeCell="B4" sqref="B4"/>
    </sheetView>
  </sheetViews>
  <sheetFormatPr baseColWidth="10" defaultRowHeight="14.4" x14ac:dyDescent="0.3"/>
  <cols>
    <col min="1" max="1" width="51.5546875" customWidth="1"/>
    <col min="2" max="2" width="46.21875" customWidth="1"/>
    <col min="5" max="5" width="11.5546875" hidden="1" customWidth="1"/>
    <col min="6" max="6" width="11.5546875" customWidth="1"/>
  </cols>
  <sheetData>
    <row r="1" spans="1:5" ht="19.2" x14ac:dyDescent="0.45">
      <c r="A1" s="28" t="s">
        <v>15</v>
      </c>
      <c r="B1" s="28"/>
    </row>
    <row r="2" spans="1:5" ht="16.8" x14ac:dyDescent="0.4">
      <c r="A2" s="14" t="s">
        <v>13</v>
      </c>
      <c r="B2" s="15"/>
    </row>
    <row r="3" spans="1:5" ht="16.8" x14ac:dyDescent="0.4">
      <c r="A3" s="15"/>
      <c r="B3" s="15"/>
    </row>
    <row r="4" spans="1:5" ht="16.8" x14ac:dyDescent="0.4">
      <c r="A4" s="16" t="s">
        <v>12</v>
      </c>
      <c r="B4" s="5" t="s">
        <v>4</v>
      </c>
      <c r="E4" t="s">
        <v>4</v>
      </c>
    </row>
    <row r="5" spans="1:5" ht="16.8" x14ac:dyDescent="0.4">
      <c r="A5" s="16" t="s">
        <v>0</v>
      </c>
      <c r="B5" s="6">
        <v>-800</v>
      </c>
      <c r="E5" t="s">
        <v>5</v>
      </c>
    </row>
    <row r="6" spans="1:5" ht="16.8" x14ac:dyDescent="0.4">
      <c r="A6" s="16" t="s">
        <v>1</v>
      </c>
      <c r="B6" s="6">
        <v>8500</v>
      </c>
    </row>
    <row r="7" spans="1:5" ht="16.8" x14ac:dyDescent="0.4">
      <c r="A7" s="16" t="s">
        <v>2</v>
      </c>
      <c r="B7" s="6">
        <v>52000</v>
      </c>
    </row>
    <row r="8" spans="1:5" ht="16.8" x14ac:dyDescent="0.4">
      <c r="A8" s="16" t="s">
        <v>3</v>
      </c>
      <c r="B8" s="17">
        <f>B7/12</f>
        <v>4333.333333333333</v>
      </c>
    </row>
    <row r="9" spans="1:5" ht="16.8" x14ac:dyDescent="0.4">
      <c r="A9" s="4" t="s">
        <v>26</v>
      </c>
      <c r="B9" s="7">
        <f>IF(B6&gt;B8,B6,B8)</f>
        <v>8500</v>
      </c>
    </row>
    <row r="10" spans="1:5" ht="16.8" x14ac:dyDescent="0.4">
      <c r="A10" s="15"/>
      <c r="B10" s="15"/>
    </row>
    <row r="11" spans="1:5" ht="16.8" x14ac:dyDescent="0.4">
      <c r="A11" s="15" t="s">
        <v>6</v>
      </c>
      <c r="B11" s="8">
        <f>IF(B5&gt;0,B5-B9,0-B9)</f>
        <v>-8500</v>
      </c>
    </row>
    <row r="12" spans="1:5" ht="16.8" x14ac:dyDescent="0.4">
      <c r="A12" s="15" t="s">
        <v>7</v>
      </c>
      <c r="B12" s="18">
        <f>B11/(IF(B6&gt;B8,B6,B8))</f>
        <v>-1</v>
      </c>
    </row>
    <row r="13" spans="1:5" ht="16.8" x14ac:dyDescent="0.4">
      <c r="A13" s="15" t="s">
        <v>8</v>
      </c>
      <c r="B13" s="19" t="str">
        <f>IF(OR(B12&lt;-50%,B12=-50%),"oui","non")</f>
        <v>oui</v>
      </c>
    </row>
    <row r="14" spans="1:5" ht="16.8" x14ac:dyDescent="0.4">
      <c r="A14" s="20" t="s">
        <v>9</v>
      </c>
      <c r="B14" s="21">
        <f>IF(AND(B4="oui",B13="oui"),(IF(B11&lt;-12500,10000,B11*-0.8)),"non éligible")</f>
        <v>6800</v>
      </c>
    </row>
    <row r="15" spans="1:5" ht="16.8" x14ac:dyDescent="0.4">
      <c r="A15" s="15"/>
      <c r="B15" s="15"/>
    </row>
    <row r="16" spans="1:5" ht="16.8" x14ac:dyDescent="0.4">
      <c r="A16" s="22" t="s">
        <v>16</v>
      </c>
      <c r="B16" s="15"/>
    </row>
  </sheetData>
  <sheetProtection algorithmName="SHA-512" hashValue="D3UwGrSz7VOlva8ScoPov6p7Dlo5h5Cd5yHZP59bNd8JzfXM0R0Nv1UGRIVNwd6Ri/1yEPQK1qXrWrViuit1nw==" saltValue="Ey9tg3U+OXuFypbLUPpsZA==" spinCount="100000" sheet="1" objects="1" scenarios="1"/>
  <mergeCells count="1">
    <mergeCell ref="A1:B1"/>
  </mergeCells>
  <dataValidations count="1">
    <dataValidation type="list" allowBlank="1" showInputMessage="1" showErrorMessage="1" sqref="B4" xr:uid="{057DD63B-C041-40A7-8DB9-0B06E097F677}">
      <formula1>$E$4:$E$5</formula1>
    </dataValidation>
  </dataValidations>
  <pageMargins left="0.7" right="0.7" top="0.75" bottom="0.75" header="0.3" footer="0.3"/>
  <pageSetup paperSize="9" scale="60" fitToHeight="0" orientation="portrait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F6EE0-6CC7-4AF6-81C2-F4375136F346}">
  <sheetPr>
    <tabColor theme="4" tint="0.79998168889431442"/>
    <pageSetUpPr fitToPage="1"/>
  </sheetPr>
  <dimension ref="A1:E16"/>
  <sheetViews>
    <sheetView showGridLines="0" showRowColHeaders="0" zoomScale="155" zoomScaleNormal="155" workbookViewId="0">
      <selection activeCell="B4" sqref="B4"/>
    </sheetView>
  </sheetViews>
  <sheetFormatPr baseColWidth="10" defaultRowHeight="14.4" x14ac:dyDescent="0.3"/>
  <cols>
    <col min="1" max="1" width="51.5546875" customWidth="1"/>
    <col min="2" max="2" width="46.109375" customWidth="1"/>
    <col min="5" max="5" width="11.5546875" hidden="1" customWidth="1"/>
    <col min="6" max="6" width="11.5546875" customWidth="1"/>
  </cols>
  <sheetData>
    <row r="1" spans="1:5" ht="19.2" x14ac:dyDescent="0.45">
      <c r="A1" s="28" t="s">
        <v>15</v>
      </c>
      <c r="B1" s="28"/>
    </row>
    <row r="2" spans="1:5" ht="16.8" x14ac:dyDescent="0.4">
      <c r="A2" s="14" t="s">
        <v>14</v>
      </c>
      <c r="B2" s="15"/>
    </row>
    <row r="3" spans="1:5" ht="16.8" x14ac:dyDescent="0.4">
      <c r="A3" s="15"/>
      <c r="B3" s="15"/>
    </row>
    <row r="4" spans="1:5" ht="16.8" x14ac:dyDescent="0.4">
      <c r="A4" s="16" t="s">
        <v>12</v>
      </c>
      <c r="B4" s="5" t="s">
        <v>4</v>
      </c>
      <c r="E4" t="s">
        <v>4</v>
      </c>
    </row>
    <row r="5" spans="1:5" ht="16.8" x14ac:dyDescent="0.4">
      <c r="A5" s="16" t="s">
        <v>0</v>
      </c>
      <c r="B5" s="6">
        <v>4000</v>
      </c>
      <c r="E5" t="s">
        <v>5</v>
      </c>
    </row>
    <row r="6" spans="1:5" ht="16.8" x14ac:dyDescent="0.4">
      <c r="A6" s="16" t="s">
        <v>1</v>
      </c>
      <c r="B6" s="6">
        <v>9000</v>
      </c>
    </row>
    <row r="7" spans="1:5" ht="16.8" x14ac:dyDescent="0.4">
      <c r="A7" s="16" t="s">
        <v>2</v>
      </c>
      <c r="B7" s="6">
        <v>53000</v>
      </c>
    </row>
    <row r="8" spans="1:5" ht="16.8" x14ac:dyDescent="0.4">
      <c r="A8" s="16" t="s">
        <v>3</v>
      </c>
      <c r="B8" s="17">
        <f>B7/12</f>
        <v>4416.666666666667</v>
      </c>
    </row>
    <row r="9" spans="1:5" ht="16.8" x14ac:dyDescent="0.4">
      <c r="A9" s="4" t="s">
        <v>26</v>
      </c>
      <c r="B9" s="7">
        <f>IF(B6&gt;B8,B6,B8)</f>
        <v>9000</v>
      </c>
    </row>
    <row r="10" spans="1:5" ht="16.8" x14ac:dyDescent="0.4">
      <c r="A10" s="15"/>
      <c r="B10" s="15"/>
    </row>
    <row r="11" spans="1:5" ht="16.8" x14ac:dyDescent="0.4">
      <c r="A11" s="15" t="s">
        <v>6</v>
      </c>
      <c r="B11" s="8">
        <f>IF(B5&gt;0,B5-B9,0-B9)</f>
        <v>-5000</v>
      </c>
    </row>
    <row r="12" spans="1:5" ht="16.8" x14ac:dyDescent="0.4">
      <c r="A12" s="15" t="s">
        <v>7</v>
      </c>
      <c r="B12" s="18">
        <f>B11/(IF(B6&gt;B8,B6,B8))</f>
        <v>-0.55555555555555558</v>
      </c>
    </row>
    <row r="13" spans="1:5" ht="16.8" x14ac:dyDescent="0.4">
      <c r="A13" s="15" t="s">
        <v>8</v>
      </c>
      <c r="B13" s="19" t="str">
        <f>IF(OR(B12&lt;-50%,B12=-50%),"oui","non")</f>
        <v>oui</v>
      </c>
    </row>
    <row r="14" spans="1:5" ht="16.8" x14ac:dyDescent="0.4">
      <c r="A14" s="20" t="s">
        <v>9</v>
      </c>
      <c r="B14" s="21">
        <f>IF(AND(B4="oui",B13="oui"),(IF(B11&lt;-1500,1500,B11*-1)),"non éligible")</f>
        <v>1500</v>
      </c>
    </row>
    <row r="15" spans="1:5" ht="16.8" x14ac:dyDescent="0.4">
      <c r="A15" s="15"/>
      <c r="B15" s="15"/>
    </row>
    <row r="16" spans="1:5" ht="16.8" x14ac:dyDescent="0.4">
      <c r="A16" s="22" t="s">
        <v>16</v>
      </c>
      <c r="B16" s="15"/>
    </row>
  </sheetData>
  <sheetProtection algorithmName="SHA-512" hashValue="k58XMfZLV3BwA9tm7T91XCDhAViiWGUtrnTuWGS1EPWwhIA6dzOJM9SaT994ETfSqm5V5//WbpRgCmgBLzMXpA==" saltValue="ogj5gJF5It0SwW41GMPIxw==" spinCount="100000" sheet="1" objects="1" scenarios="1"/>
  <mergeCells count="1">
    <mergeCell ref="A1:B1"/>
  </mergeCells>
  <dataValidations count="1">
    <dataValidation type="list" allowBlank="1" showInputMessage="1" showErrorMessage="1" sqref="B4" xr:uid="{DD103E39-92A6-418C-8979-6E1974D8974D}">
      <formula1>$E$4:$E$5</formula1>
    </dataValidation>
  </dataValidations>
  <pageMargins left="0.7" right="0.7" top="0.75" bottom="0.75" header="0.3" footer="0.3"/>
  <pageSetup paperSize="9" scale="60" fitToHeight="0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Notice</vt:lpstr>
      <vt:lpstr>Fermeture adm.</vt:lpstr>
      <vt:lpstr>Secteur 1</vt:lpstr>
      <vt:lpstr>Secteur 1 bis</vt:lpstr>
      <vt:lpstr>Autres entreprises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MGUILLARD</dc:creator>
  <cp:lastModifiedBy>MGUILLARD</cp:lastModifiedBy>
  <cp:lastPrinted>2020-11-05T12:29:43Z</cp:lastPrinted>
  <dcterms:created xsi:type="dcterms:W3CDTF">2020-11-04T10:09:42Z</dcterms:created>
  <dcterms:modified xsi:type="dcterms:W3CDTF">2020-11-05T14:53:26Z</dcterms:modified>
</cp:coreProperties>
</file>